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'2016'!$3:$5</definedName>
    <definedName name="_xlnm.Print_Area" localSheetId="0">'2016'!$A$1:$F$62</definedName>
  </definedNames>
  <calcPr fullCalcOnLoad="1"/>
</workbook>
</file>

<file path=xl/sharedStrings.xml><?xml version="1.0" encoding="utf-8"?>
<sst xmlns="http://schemas.openxmlformats.org/spreadsheetml/2006/main" count="110" uniqueCount="110">
  <si>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</si>
  <si>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</si>
  <si>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</si>
  <si>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</si>
  <si>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</si>
  <si>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</si>
  <si>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</si>
  <si>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</si>
  <si>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</si>
  <si>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</si>
  <si>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</si>
  <si>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</si>
  <si>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</si>
  <si>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</si>
  <si>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</si>
  <si>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</si>
  <si>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</si>
  <si>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</si>
  <si>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</si>
  <si>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</si>
  <si>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</si>
  <si>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</si>
  <si>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</si>
  <si>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</si>
  <si>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</si>
  <si>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</si>
  <si>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</si>
  <si>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</si>
  <si>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</si>
  <si>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</si>
  <si>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</si>
  <si>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</si>
  <si>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</si>
  <si>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</si>
  <si>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</si>
  <si>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</si>
  <si>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</si>
  <si>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818 01 06 04 01 02 7014 810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</si>
  <si>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</si>
  <si>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</si>
  <si>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</si>
  <si>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</si>
  <si>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818 01 06 05 01 02 7014 640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</si>
  <si>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</si>
  <si>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</si>
  <si>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</si>
  <si>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</si>
  <si>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</si>
  <si>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</si>
  <si>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</si>
  <si>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</si>
  <si>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</si>
  <si>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</si>
  <si>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</si>
  <si>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</si>
  <si>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</si>
  <si>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Возврат бюджетного кредита, предоставленного 
МУП «Брянский городской водоканал», в валюте Российской Федерации</t>
  </si>
  <si>
    <t>Исполнение государственной гарантии субъекта Российской Федерации в валюте Российской Федерации, предоставленной ТнВ «Ударник»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</si>
  <si>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</si>
  <si>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</si>
  <si>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</si>
  <si>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</si>
  <si>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</si>
  <si>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</si>
  <si>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</si>
  <si>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</si>
  <si>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</si>
  <si>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</si>
  <si>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</si>
  <si>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</si>
  <si>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</si>
  <si>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</si>
  <si>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</si>
  <si>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</si>
  <si>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Возврат бюджетного кредита, предоставленного            
ТнВ «Ударник»,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</si>
  <si>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</si>
  <si>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818 01 06 05 00 00 0000 500</t>
  </si>
  <si>
    <t>818 01 06 05 02 00 0000 500</t>
  </si>
  <si>
    <t>818 01 06 05 02 00 0000 600</t>
  </si>
  <si>
    <t>818 01 06 05 01 02 0000 640</t>
  </si>
  <si>
    <t>818 01 06 05 01 00 0000 600</t>
  </si>
  <si>
    <t>818 01 06 05 00 00 0000 600</t>
  </si>
  <si>
    <t>818 01 06 05 00 00 0000 000</t>
  </si>
  <si>
    <t>Бюджетные асигнования, утвержденные сводной бюджетной росписью с учетом изменений</t>
  </si>
  <si>
    <t>Кассовое исполнение</t>
  </si>
  <si>
    <t>824 01 06 01 00 02 0000 630</t>
  </si>
  <si>
    <t>824 01 06 01 00 00 0000 630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</si>
  <si>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</si>
  <si>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</si>
  <si>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</si>
  <si>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</si>
  <si>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</si>
  <si>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</si>
  <si>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</si>
  <si>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</si>
  <si>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</si>
  <si>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</si>
  <si>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</si>
  <si>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</si>
  <si>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Бюджетные асигнования, утвержденные законом о бюджете</t>
  </si>
  <si>
    <t>Процент исполнения к сводной бюджетной росписи с учетом изменений</t>
  </si>
  <si>
    <t>Заместитель Губернатора</t>
  </si>
  <si>
    <t>Брянской области</t>
  </si>
  <si>
    <t>Г.В. Петушкова</t>
  </si>
  <si>
    <t>Исп. Голованова М.И.</t>
  </si>
  <si>
    <t>67-10-38, 74-22-39</t>
  </si>
  <si>
    <t>64-42-61</t>
  </si>
  <si>
    <t>рублей</t>
  </si>
  <si>
    <t>Отчет об исполнении приложения 12 к Закону Брянской области "Об областном бюджете на 2016 год"                                                                               "Источники внутреннего финансирования дефицита областного бюджета на 2016 год"</t>
  </si>
  <si>
    <t>Бурштейн Н.Е.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</si>
</sst>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16.7109375" defaultRowHeight="15"/>
  <cols>
    <col min="1" max="1" width="24.8515625" style="1" customWidth="1"/>
    <col min="2" max="2" width="48.421875" style="1" customWidth="1"/>
    <col min="3" max="4" width="16.8515625" style="2" customWidth="1"/>
    <col min="5" max="5" width="15.57421875" style="2" customWidth="1"/>
    <col min="6" max="6" width="12.421875" style="2" customWidth="1"/>
    <col min="7" max="233" width="9.140625" style="2" customWidth="1"/>
    <col min="234" max="234" width="26.00390625" style="2" customWidth="1"/>
    <col min="235" max="235" width="41.8515625" style="2" customWidth="1"/>
    <col min="236" max="16384" width="16.7109375" style="2" customWidth="1"/>
  </cols>
  <sheetData>
    <row r="1" spans="1:6" ht="38.25" customHeight="1">
      <c r="A1" s="21" t="s">
        <v>108</v>
      </c>
      <c r="B1" s="21"/>
      <c r="C1" s="21"/>
      <c r="D1" s="21"/>
      <c r="E1" s="21"/>
      <c r="F1" s="21"/>
    </row>
    <row r="2" spans="3:6" ht="12.75" customHeight="1">
      <c r="C2" s="3"/>
      <c r="D2" s="3"/>
      <c r="E2" s="3"/>
      <c r="F2" s="3" t="s">
        <v>107</v>
      </c>
    </row>
    <row r="3" spans="1:6" ht="48" customHeight="1">
      <c r="A3" s="16" t="s">
        <v>0</v>
      </c>
      <c r="B3" s="16" t="s">
        <v>1</v>
      </c>
      <c r="C3" s="14" t="s">
        <v>99</v>
      </c>
      <c r="D3" s="14" t="s">
        <v>83</v>
      </c>
      <c r="E3" s="14" t="s">
        <v>84</v>
      </c>
      <c r="F3" s="14" t="s">
        <v>100</v>
      </c>
    </row>
    <row r="4" spans="1:6" s="4" customFormat="1" ht="45" customHeight="1">
      <c r="A4" s="16"/>
      <c r="B4" s="16"/>
      <c r="C4" s="15"/>
      <c r="D4" s="15"/>
      <c r="E4" s="15"/>
      <c r="F4" s="15"/>
    </row>
    <row r="5" spans="1:6" s="4" customFormat="1" ht="14.25" customHeight="1" hidden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</row>
    <row r="6" spans="1:6" ht="25.5">
      <c r="A6" s="5" t="s">
        <v>2</v>
      </c>
      <c r="B6" s="6" t="s">
        <v>3</v>
      </c>
      <c r="C6" s="7">
        <f>C7+C9</f>
        <v>-3085846235.8000007</v>
      </c>
      <c r="D6" s="7">
        <f>D7+D9</f>
        <v>-3545846235.8</v>
      </c>
      <c r="E6" s="7">
        <f>E7+E9</f>
        <v>-3545846236.7700005</v>
      </c>
      <c r="F6" s="7">
        <f>E6/D6*100</f>
        <v>100.00000002735597</v>
      </c>
    </row>
    <row r="7" spans="1:6" ht="25.5">
      <c r="A7" s="13" t="s">
        <v>4</v>
      </c>
      <c r="B7" s="8" t="s">
        <v>5</v>
      </c>
      <c r="C7" s="9">
        <f>C8</f>
        <v>1900653764.9699998</v>
      </c>
      <c r="D7" s="9">
        <f>D8</f>
        <v>1900653764.97</v>
      </c>
      <c r="E7" s="9">
        <f>E8</f>
        <v>1900653764</v>
      </c>
      <c r="F7" s="9">
        <f aca="true" t="shared" si="0" ref="F7:F53">E7/D7*100</f>
        <v>99.99999994896493</v>
      </c>
    </row>
    <row r="8" spans="1:6" ht="38.25">
      <c r="A8" s="13" t="s">
        <v>6</v>
      </c>
      <c r="B8" s="8" t="s">
        <v>7</v>
      </c>
      <c r="C8" s="12">
        <v>1900653764.9699998</v>
      </c>
      <c r="D8" s="12">
        <v>1900653764.97</v>
      </c>
      <c r="E8" s="12">
        <v>1900653764</v>
      </c>
      <c r="F8" s="12">
        <f t="shared" si="0"/>
        <v>99.99999994896493</v>
      </c>
    </row>
    <row r="9" spans="1:6" ht="25.5">
      <c r="A9" s="13" t="s">
        <v>8</v>
      </c>
      <c r="B9" s="8" t="s">
        <v>9</v>
      </c>
      <c r="C9" s="9">
        <f>C10</f>
        <v>-4986500000.77</v>
      </c>
      <c r="D9" s="9">
        <f>D10</f>
        <v>-5446500000.77</v>
      </c>
      <c r="E9" s="9">
        <f>E10</f>
        <v>-5446500000.77</v>
      </c>
      <c r="F9" s="9">
        <f t="shared" si="0"/>
        <v>100</v>
      </c>
    </row>
    <row r="10" spans="1:6" ht="38.25">
      <c r="A10" s="13" t="s">
        <v>10</v>
      </c>
      <c r="B10" s="8" t="s">
        <v>11</v>
      </c>
      <c r="C10" s="9">
        <v>-4986500000.77</v>
      </c>
      <c r="D10" s="9">
        <v>-5446500000.77</v>
      </c>
      <c r="E10" s="9">
        <v>-5446500000.77</v>
      </c>
      <c r="F10" s="9">
        <f t="shared" si="0"/>
        <v>100</v>
      </c>
    </row>
    <row r="11" spans="1:6" ht="25.5">
      <c r="A11" s="13" t="s">
        <v>12</v>
      </c>
      <c r="B11" s="10" t="s">
        <v>13</v>
      </c>
      <c r="C11" s="11">
        <f>C12</f>
        <v>3831567999.9999995</v>
      </c>
      <c r="D11" s="11">
        <f>D12</f>
        <v>3831568000</v>
      </c>
      <c r="E11" s="11">
        <f>E12</f>
        <v>3831568000</v>
      </c>
      <c r="F11" s="11">
        <f t="shared" si="0"/>
        <v>100</v>
      </c>
    </row>
    <row r="12" spans="1:6" ht="38.25">
      <c r="A12" s="13" t="s">
        <v>14</v>
      </c>
      <c r="B12" s="8" t="s">
        <v>15</v>
      </c>
      <c r="C12" s="12">
        <f>C13+C17</f>
        <v>3831567999.9999995</v>
      </c>
      <c r="D12" s="12">
        <f>D13+D17</f>
        <v>3831568000</v>
      </c>
      <c r="E12" s="12">
        <f>E13+E17</f>
        <v>3831568000</v>
      </c>
      <c r="F12" s="12">
        <f t="shared" si="0"/>
        <v>100</v>
      </c>
    </row>
    <row r="13" spans="1:6" ht="38.25">
      <c r="A13" s="13" t="s">
        <v>16</v>
      </c>
      <c r="B13" s="8" t="s">
        <v>17</v>
      </c>
      <c r="C13" s="12">
        <f>C14</f>
        <v>6869637330.254999</v>
      </c>
      <c r="D13" s="12">
        <f>D14</f>
        <v>6869637330.255</v>
      </c>
      <c r="E13" s="12">
        <f>E14</f>
        <v>4887568000</v>
      </c>
      <c r="F13" s="12">
        <f t="shared" si="0"/>
        <v>71.14739490648736</v>
      </c>
    </row>
    <row r="14" spans="1:6" ht="38.25">
      <c r="A14" s="13" t="s">
        <v>18</v>
      </c>
      <c r="B14" s="8" t="s">
        <v>19</v>
      </c>
      <c r="C14" s="12">
        <f>C15+C16</f>
        <v>6869637330.254999</v>
      </c>
      <c r="D14" s="12">
        <f>D15+D16</f>
        <v>6869637330.255</v>
      </c>
      <c r="E14" s="12">
        <f>E15+E16</f>
        <v>4887568000</v>
      </c>
      <c r="F14" s="12">
        <f t="shared" si="0"/>
        <v>71.14739490648736</v>
      </c>
    </row>
    <row r="15" spans="1:6" ht="63.75">
      <c r="A15" s="13" t="s">
        <v>69</v>
      </c>
      <c r="B15" s="8" t="s">
        <v>70</v>
      </c>
      <c r="C15" s="12">
        <v>4187568000</v>
      </c>
      <c r="D15" s="12">
        <v>4187568000</v>
      </c>
      <c r="E15" s="12">
        <v>4187568000</v>
      </c>
      <c r="F15" s="12">
        <f t="shared" si="0"/>
        <v>100</v>
      </c>
    </row>
    <row r="16" spans="1:6" ht="51">
      <c r="A16" s="13" t="s">
        <v>20</v>
      </c>
      <c r="B16" s="8" t="s">
        <v>54</v>
      </c>
      <c r="C16" s="12">
        <v>2682069330.2549996</v>
      </c>
      <c r="D16" s="12">
        <v>2682069330.255</v>
      </c>
      <c r="E16" s="12">
        <v>700000000</v>
      </c>
      <c r="F16" s="12">
        <f t="shared" si="0"/>
        <v>26.09925075775155</v>
      </c>
    </row>
    <row r="17" spans="1:6" ht="38.25">
      <c r="A17" s="13" t="s">
        <v>21</v>
      </c>
      <c r="B17" s="8" t="s">
        <v>22</v>
      </c>
      <c r="C17" s="12">
        <f>C18</f>
        <v>-3038069330.2549996</v>
      </c>
      <c r="D17" s="12">
        <f>D18</f>
        <v>-3038069330.255</v>
      </c>
      <c r="E17" s="12">
        <f>E18</f>
        <v>-1056000000</v>
      </c>
      <c r="F17" s="12">
        <f t="shared" si="0"/>
        <v>34.75891710184786</v>
      </c>
    </row>
    <row r="18" spans="1:6" ht="51">
      <c r="A18" s="13" t="s">
        <v>23</v>
      </c>
      <c r="B18" s="8" t="s">
        <v>24</v>
      </c>
      <c r="C18" s="12">
        <f>C19+C20</f>
        <v>-3038069330.2549996</v>
      </c>
      <c r="D18" s="12">
        <f>D19+D20</f>
        <v>-3038069330.255</v>
      </c>
      <c r="E18" s="12">
        <f>E19+E20</f>
        <v>-1056000000</v>
      </c>
      <c r="F18" s="12">
        <f t="shared" si="0"/>
        <v>34.75891710184786</v>
      </c>
    </row>
    <row r="19" spans="1:6" ht="63.75">
      <c r="A19" s="13" t="s">
        <v>26</v>
      </c>
      <c r="B19" s="8" t="s">
        <v>55</v>
      </c>
      <c r="C19" s="9">
        <v>-356000000</v>
      </c>
      <c r="D19" s="9">
        <v>-356000000</v>
      </c>
      <c r="E19" s="9">
        <v>-356000000</v>
      </c>
      <c r="F19" s="9">
        <f t="shared" si="0"/>
        <v>100</v>
      </c>
    </row>
    <row r="20" spans="1:6" ht="51">
      <c r="A20" s="13" t="s">
        <v>25</v>
      </c>
      <c r="B20" s="8" t="s">
        <v>53</v>
      </c>
      <c r="C20" s="12">
        <f>-C16</f>
        <v>-2682069330.2549996</v>
      </c>
      <c r="D20" s="12">
        <f>-D16</f>
        <v>-2682069330.255</v>
      </c>
      <c r="E20" s="12">
        <f>-E16</f>
        <v>-700000000</v>
      </c>
      <c r="F20" s="12">
        <f t="shared" si="0"/>
        <v>26.09925075775155</v>
      </c>
    </row>
    <row r="21" spans="1:6" ht="25.5">
      <c r="A21" s="13" t="s">
        <v>59</v>
      </c>
      <c r="B21" s="10" t="s">
        <v>60</v>
      </c>
      <c r="C21" s="7">
        <f>C22+C26</f>
        <v>57275041.62</v>
      </c>
      <c r="D21" s="7">
        <f>D22+D26</f>
        <v>497506541.62</v>
      </c>
      <c r="E21" s="7">
        <f>E22+E26</f>
        <v>-1074979150.48</v>
      </c>
      <c r="F21" s="7">
        <f t="shared" si="0"/>
        <v>-216.073370006274</v>
      </c>
    </row>
    <row r="22" spans="1:6" ht="18">
      <c r="A22" s="13" t="s">
        <v>91</v>
      </c>
      <c r="B22" s="8" t="s">
        <v>92</v>
      </c>
      <c r="C22" s="7">
        <v>0</v>
      </c>
      <c r="D22" s="7">
        <f aca="true" t="shared" si="1" ref="D22:E24">D23</f>
        <v>0</v>
      </c>
      <c r="E22" s="7">
        <f t="shared" si="1"/>
        <v>-1132254192.1</v>
      </c>
      <c r="F22" s="7"/>
    </row>
    <row r="23" spans="1:6" ht="18">
      <c r="A23" s="13" t="s">
        <v>93</v>
      </c>
      <c r="B23" s="8" t="s">
        <v>94</v>
      </c>
      <c r="C23" s="9">
        <v>0</v>
      </c>
      <c r="D23" s="9">
        <f t="shared" si="1"/>
        <v>0</v>
      </c>
      <c r="E23" s="9">
        <f t="shared" si="1"/>
        <v>-1132254192.1</v>
      </c>
      <c r="F23" s="9"/>
    </row>
    <row r="24" spans="1:6" ht="18">
      <c r="A24" s="13" t="s">
        <v>95</v>
      </c>
      <c r="B24" s="8" t="s">
        <v>96</v>
      </c>
      <c r="C24" s="9">
        <v>0</v>
      </c>
      <c r="D24" s="9">
        <f t="shared" si="1"/>
        <v>0</v>
      </c>
      <c r="E24" s="9">
        <f t="shared" si="1"/>
        <v>-1132254192.1</v>
      </c>
      <c r="F24" s="9"/>
    </row>
    <row r="25" spans="1:6" ht="25.5">
      <c r="A25" s="13" t="s">
        <v>97</v>
      </c>
      <c r="B25" s="8" t="s">
        <v>98</v>
      </c>
      <c r="C25" s="9">
        <v>0</v>
      </c>
      <c r="D25" s="9">
        <v>0</v>
      </c>
      <c r="E25" s="9">
        <v>-1132254192.1</v>
      </c>
      <c r="F25" s="9"/>
    </row>
    <row r="26" spans="1:6" ht="18">
      <c r="A26" s="13" t="s">
        <v>61</v>
      </c>
      <c r="B26" s="8" t="s">
        <v>62</v>
      </c>
      <c r="C26" s="7">
        <f>C27</f>
        <v>57275041.62</v>
      </c>
      <c r="D26" s="7">
        <f aca="true" t="shared" si="2" ref="D26:E28">D27</f>
        <v>497506541.62</v>
      </c>
      <c r="E26" s="7">
        <f t="shared" si="2"/>
        <v>57275041.619999886</v>
      </c>
      <c r="F26" s="7">
        <f t="shared" si="0"/>
        <v>11.512419803265034</v>
      </c>
    </row>
    <row r="27" spans="1:6" ht="18">
      <c r="A27" s="13" t="s">
        <v>63</v>
      </c>
      <c r="B27" s="8" t="s">
        <v>64</v>
      </c>
      <c r="C27" s="9">
        <f>C28</f>
        <v>57275041.62</v>
      </c>
      <c r="D27" s="9">
        <f t="shared" si="2"/>
        <v>497506541.62</v>
      </c>
      <c r="E27" s="9">
        <f>E28</f>
        <v>57275041.619999886</v>
      </c>
      <c r="F27" s="9">
        <f t="shared" si="0"/>
        <v>11.512419803265034</v>
      </c>
    </row>
    <row r="28" spans="1:6" ht="25.5">
      <c r="A28" s="13" t="s">
        <v>65</v>
      </c>
      <c r="B28" s="8" t="s">
        <v>66</v>
      </c>
      <c r="C28" s="9">
        <f>C29</f>
        <v>57275041.62</v>
      </c>
      <c r="D28" s="9">
        <f t="shared" si="2"/>
        <v>497506541.62</v>
      </c>
      <c r="E28" s="9">
        <f>E29</f>
        <v>57275041.619999886</v>
      </c>
      <c r="F28" s="9">
        <f t="shared" si="0"/>
        <v>11.512419803265034</v>
      </c>
    </row>
    <row r="29" spans="1:6" ht="25.5">
      <c r="A29" s="13" t="s">
        <v>67</v>
      </c>
      <c r="B29" s="8" t="s">
        <v>68</v>
      </c>
      <c r="C29" s="12">
        <v>57275041.62</v>
      </c>
      <c r="D29" s="12">
        <f>57275041.62+440231500</f>
        <v>497506541.62</v>
      </c>
      <c r="E29" s="12">
        <v>57275041.619999886</v>
      </c>
      <c r="F29" s="12">
        <f t="shared" si="0"/>
        <v>11.512419803265034</v>
      </c>
    </row>
    <row r="30" spans="1:6" ht="25.5">
      <c r="A30" s="13" t="s">
        <v>27</v>
      </c>
      <c r="B30" s="10" t="s">
        <v>28</v>
      </c>
      <c r="C30" s="11">
        <f>C40+C34</f>
        <v>0</v>
      </c>
      <c r="D30" s="11">
        <f>D40+D34</f>
        <v>0</v>
      </c>
      <c r="E30" s="11">
        <f>E40+E34+E31</f>
        <v>762491.0300000012</v>
      </c>
      <c r="F30" s="11"/>
    </row>
    <row r="31" spans="1:6" ht="25.5">
      <c r="A31" s="13" t="s">
        <v>87</v>
      </c>
      <c r="B31" s="8" t="s">
        <v>88</v>
      </c>
      <c r="C31" s="12">
        <v>0</v>
      </c>
      <c r="D31" s="12">
        <v>0</v>
      </c>
      <c r="E31" s="12">
        <f>E32</f>
        <v>23169500</v>
      </c>
      <c r="F31" s="12"/>
    </row>
    <row r="32" spans="1:6" ht="38.25">
      <c r="A32" s="13" t="s">
        <v>86</v>
      </c>
      <c r="B32" s="8" t="s">
        <v>89</v>
      </c>
      <c r="C32" s="12">
        <v>0</v>
      </c>
      <c r="D32" s="12">
        <v>0</v>
      </c>
      <c r="E32" s="12">
        <f>E33</f>
        <v>23169500</v>
      </c>
      <c r="F32" s="12"/>
    </row>
    <row r="33" spans="1:6" ht="38.25">
      <c r="A33" s="13" t="s">
        <v>85</v>
      </c>
      <c r="B33" s="8" t="s">
        <v>90</v>
      </c>
      <c r="C33" s="12">
        <v>0</v>
      </c>
      <c r="D33" s="12">
        <v>0</v>
      </c>
      <c r="E33" s="12">
        <v>23169500</v>
      </c>
      <c r="F33" s="12"/>
    </row>
    <row r="34" spans="1:6" ht="18">
      <c r="A34" s="13" t="s">
        <v>29</v>
      </c>
      <c r="B34" s="8" t="s">
        <v>30</v>
      </c>
      <c r="C34" s="12">
        <f>C35</f>
        <v>-65967008.97</v>
      </c>
      <c r="D34" s="12">
        <f aca="true" t="shared" si="3" ref="D34:E36">D35</f>
        <v>-65967008.97</v>
      </c>
      <c r="E34" s="12">
        <f t="shared" si="3"/>
        <v>-22407008.97</v>
      </c>
      <c r="F34" s="12">
        <f t="shared" si="0"/>
        <v>33.96699247072139</v>
      </c>
    </row>
    <row r="35" spans="1:6" ht="25.5">
      <c r="A35" s="13" t="s">
        <v>31</v>
      </c>
      <c r="B35" s="8" t="s">
        <v>32</v>
      </c>
      <c r="C35" s="12">
        <f>C36</f>
        <v>-65967008.97</v>
      </c>
      <c r="D35" s="12">
        <f t="shared" si="3"/>
        <v>-65967008.97</v>
      </c>
      <c r="E35" s="12">
        <f t="shared" si="3"/>
        <v>-22407008.97</v>
      </c>
      <c r="F35" s="12">
        <f t="shared" si="0"/>
        <v>33.96699247072139</v>
      </c>
    </row>
    <row r="36" spans="1:6" ht="89.25">
      <c r="A36" s="13" t="s">
        <v>33</v>
      </c>
      <c r="B36" s="8" t="s">
        <v>34</v>
      </c>
      <c r="C36" s="12">
        <f>C37</f>
        <v>-65967008.97</v>
      </c>
      <c r="D36" s="12">
        <f t="shared" si="3"/>
        <v>-65967008.97</v>
      </c>
      <c r="E36" s="12">
        <f t="shared" si="3"/>
        <v>-22407008.97</v>
      </c>
      <c r="F36" s="12">
        <f t="shared" si="0"/>
        <v>33.96699247072139</v>
      </c>
    </row>
    <row r="37" spans="1:6" ht="89.25">
      <c r="A37" s="13" t="s">
        <v>35</v>
      </c>
      <c r="B37" s="8" t="s">
        <v>36</v>
      </c>
      <c r="C37" s="12">
        <f>C38+C39</f>
        <v>-65967008.97</v>
      </c>
      <c r="D37" s="12">
        <f>D38+D39</f>
        <v>-65967008.97</v>
      </c>
      <c r="E37" s="12">
        <f>E38+E39</f>
        <v>-22407008.97</v>
      </c>
      <c r="F37" s="12">
        <f t="shared" si="0"/>
        <v>33.96699247072139</v>
      </c>
    </row>
    <row r="38" spans="1:6" ht="63.75">
      <c r="A38" s="13" t="s">
        <v>71</v>
      </c>
      <c r="B38" s="8" t="s">
        <v>72</v>
      </c>
      <c r="C38" s="12">
        <v>-43560000</v>
      </c>
      <c r="D38" s="12">
        <v>-43560000</v>
      </c>
      <c r="E38" s="12">
        <v>0</v>
      </c>
      <c r="F38" s="12">
        <f t="shared" si="0"/>
        <v>0</v>
      </c>
    </row>
    <row r="39" spans="1:6" ht="38.25">
      <c r="A39" s="13" t="s">
        <v>37</v>
      </c>
      <c r="B39" s="8" t="s">
        <v>57</v>
      </c>
      <c r="C39" s="12">
        <v>-22407008.97</v>
      </c>
      <c r="D39" s="12">
        <v>-22407008.97</v>
      </c>
      <c r="E39" s="12">
        <v>-22407008.97</v>
      </c>
      <c r="F39" s="12">
        <f t="shared" si="0"/>
        <v>100</v>
      </c>
    </row>
    <row r="40" spans="1:6" ht="25.5">
      <c r="A40" s="13" t="s">
        <v>82</v>
      </c>
      <c r="B40" s="8" t="s">
        <v>38</v>
      </c>
      <c r="C40" s="12">
        <f>C41+C49</f>
        <v>65967008.97</v>
      </c>
      <c r="D40" s="12">
        <f>D41+D49</f>
        <v>65967008.97</v>
      </c>
      <c r="E40" s="12">
        <f>E41+E49</f>
        <v>0</v>
      </c>
      <c r="F40" s="12">
        <f t="shared" si="0"/>
        <v>0</v>
      </c>
    </row>
    <row r="41" spans="1:6" ht="25.5">
      <c r="A41" s="13" t="s">
        <v>81</v>
      </c>
      <c r="B41" s="8" t="s">
        <v>39</v>
      </c>
      <c r="C41" s="12">
        <f>C42+C46</f>
        <v>158124008.97</v>
      </c>
      <c r="D41" s="12">
        <f>D42+D46</f>
        <v>158124008.97</v>
      </c>
      <c r="E41" s="12">
        <f>E42+E46</f>
        <v>92157000</v>
      </c>
      <c r="F41" s="12">
        <f t="shared" si="0"/>
        <v>58.28147199169763</v>
      </c>
    </row>
    <row r="42" spans="1:6" ht="25.5">
      <c r="A42" s="13" t="s">
        <v>80</v>
      </c>
      <c r="B42" s="8" t="s">
        <v>40</v>
      </c>
      <c r="C42" s="12">
        <f>C43</f>
        <v>65967008.97</v>
      </c>
      <c r="D42" s="12">
        <f>D43</f>
        <v>65967008.97</v>
      </c>
      <c r="E42" s="12">
        <f>E43</f>
        <v>0</v>
      </c>
      <c r="F42" s="12">
        <f t="shared" si="0"/>
        <v>0</v>
      </c>
    </row>
    <row r="43" spans="1:6" ht="38.25">
      <c r="A43" s="13" t="s">
        <v>79</v>
      </c>
      <c r="B43" s="8" t="s">
        <v>41</v>
      </c>
      <c r="C43" s="12">
        <f>C44+C45</f>
        <v>65967008.97</v>
      </c>
      <c r="D43" s="12">
        <f>D44+D45</f>
        <v>65967008.97</v>
      </c>
      <c r="E43" s="12">
        <f>E44+E45</f>
        <v>0</v>
      </c>
      <c r="F43" s="12">
        <f t="shared" si="0"/>
        <v>0</v>
      </c>
    </row>
    <row r="44" spans="1:6" ht="38.25">
      <c r="A44" s="13" t="s">
        <v>73</v>
      </c>
      <c r="B44" s="8" t="s">
        <v>56</v>
      </c>
      <c r="C44" s="12">
        <f>-C38</f>
        <v>43560000</v>
      </c>
      <c r="D44" s="12">
        <f>-D38</f>
        <v>43560000</v>
      </c>
      <c r="E44" s="12">
        <f>-E38</f>
        <v>0</v>
      </c>
      <c r="F44" s="12">
        <f t="shared" si="0"/>
        <v>0</v>
      </c>
    </row>
    <row r="45" spans="1:6" ht="25.5">
      <c r="A45" s="13" t="s">
        <v>42</v>
      </c>
      <c r="B45" s="8" t="s">
        <v>74</v>
      </c>
      <c r="C45" s="12">
        <f>-C39</f>
        <v>22407008.97</v>
      </c>
      <c r="D45" s="12">
        <f>-D39</f>
        <v>22407008.97</v>
      </c>
      <c r="E45" s="12">
        <v>0</v>
      </c>
      <c r="F45" s="12">
        <f t="shared" si="0"/>
        <v>0</v>
      </c>
    </row>
    <row r="46" spans="1:6" ht="38.25">
      <c r="A46" s="13" t="s">
        <v>78</v>
      </c>
      <c r="B46" s="8" t="s">
        <v>43</v>
      </c>
      <c r="C46" s="12">
        <f aca="true" t="shared" si="4" ref="C46:E51">C47</f>
        <v>92157000</v>
      </c>
      <c r="D46" s="12">
        <f t="shared" si="4"/>
        <v>92157000</v>
      </c>
      <c r="E46" s="12">
        <f t="shared" si="4"/>
        <v>92157000</v>
      </c>
      <c r="F46" s="12">
        <f t="shared" si="0"/>
        <v>100</v>
      </c>
    </row>
    <row r="47" spans="1:6" ht="51">
      <c r="A47" s="13" t="s">
        <v>44</v>
      </c>
      <c r="B47" s="8" t="s">
        <v>45</v>
      </c>
      <c r="C47" s="12">
        <f t="shared" si="4"/>
        <v>92157000</v>
      </c>
      <c r="D47" s="12">
        <f t="shared" si="4"/>
        <v>92157000</v>
      </c>
      <c r="E47" s="12">
        <f t="shared" si="4"/>
        <v>92157000</v>
      </c>
      <c r="F47" s="12">
        <f t="shared" si="0"/>
        <v>100</v>
      </c>
    </row>
    <row r="48" spans="1:6" ht="63.75">
      <c r="A48" s="13" t="s">
        <v>46</v>
      </c>
      <c r="B48" s="8" t="s">
        <v>75</v>
      </c>
      <c r="C48" s="12">
        <v>92157000</v>
      </c>
      <c r="D48" s="12">
        <v>92157000</v>
      </c>
      <c r="E48" s="12">
        <v>92157000</v>
      </c>
      <c r="F48" s="12">
        <f t="shared" si="0"/>
        <v>100</v>
      </c>
    </row>
    <row r="49" spans="1:6" ht="25.5">
      <c r="A49" s="13" t="s">
        <v>76</v>
      </c>
      <c r="B49" s="8" t="s">
        <v>47</v>
      </c>
      <c r="C49" s="12">
        <f t="shared" si="4"/>
        <v>-92157000</v>
      </c>
      <c r="D49" s="12">
        <f t="shared" si="4"/>
        <v>-92157000</v>
      </c>
      <c r="E49" s="12">
        <f t="shared" si="4"/>
        <v>-92157000</v>
      </c>
      <c r="F49" s="12">
        <f t="shared" si="0"/>
        <v>100</v>
      </c>
    </row>
    <row r="50" spans="1:6" ht="38.25">
      <c r="A50" s="13" t="s">
        <v>77</v>
      </c>
      <c r="B50" s="8" t="s">
        <v>48</v>
      </c>
      <c r="C50" s="12">
        <f t="shared" si="4"/>
        <v>-92157000</v>
      </c>
      <c r="D50" s="12">
        <f t="shared" si="4"/>
        <v>-92157000</v>
      </c>
      <c r="E50" s="12">
        <f t="shared" si="4"/>
        <v>-92157000</v>
      </c>
      <c r="F50" s="12">
        <f t="shared" si="0"/>
        <v>100</v>
      </c>
    </row>
    <row r="51" spans="1:6" ht="51">
      <c r="A51" s="13" t="s">
        <v>49</v>
      </c>
      <c r="B51" s="8" t="s">
        <v>50</v>
      </c>
      <c r="C51" s="12">
        <f t="shared" si="4"/>
        <v>-92157000</v>
      </c>
      <c r="D51" s="12">
        <f t="shared" si="4"/>
        <v>-92157000</v>
      </c>
      <c r="E51" s="12">
        <f t="shared" si="4"/>
        <v>-92157000</v>
      </c>
      <c r="F51" s="12">
        <f t="shared" si="0"/>
        <v>100</v>
      </c>
    </row>
    <row r="52" spans="1:6" ht="63.75">
      <c r="A52" s="13" t="s">
        <v>51</v>
      </c>
      <c r="B52" s="8" t="s">
        <v>58</v>
      </c>
      <c r="C52" s="12">
        <v>-92157000</v>
      </c>
      <c r="D52" s="12">
        <v>-92157000</v>
      </c>
      <c r="E52" s="12">
        <v>-92157000</v>
      </c>
      <c r="F52" s="12">
        <f t="shared" si="0"/>
        <v>100</v>
      </c>
    </row>
    <row r="53" spans="1:6" ht="18">
      <c r="A53" s="22" t="s">
        <v>52</v>
      </c>
      <c r="B53" s="23"/>
      <c r="C53" s="11">
        <f>C6+C11+C21+C30</f>
        <v>802996805.8199989</v>
      </c>
      <c r="D53" s="11">
        <f>D6+D11+D21+D30</f>
        <v>783228305.8199998</v>
      </c>
      <c r="E53" s="11">
        <f>E6+E11+E21+E30</f>
        <v>-788494896.2200005</v>
      </c>
      <c r="F53" s="12">
        <f t="shared" si="0"/>
        <v>-100.67242084598651</v>
      </c>
    </row>
    <row r="54" spans="4:6" ht="35.25" customHeight="1">
      <c r="D54" s="1"/>
      <c r="F54" s="1"/>
    </row>
    <row r="55" spans="4:6" ht="18">
      <c r="D55" s="1"/>
      <c r="F55" s="1"/>
    </row>
    <row r="56" spans="1:2" s="19" customFormat="1" ht="15.75">
      <c r="A56" s="18" t="s">
        <v>101</v>
      </c>
      <c r="B56" s="18"/>
    </row>
    <row r="57" spans="1:6" s="19" customFormat="1" ht="15.75">
      <c r="A57" s="18" t="s">
        <v>102</v>
      </c>
      <c r="B57" s="18"/>
      <c r="E57" s="20" t="s">
        <v>103</v>
      </c>
      <c r="F57" s="20"/>
    </row>
    <row r="59" ht="18">
      <c r="A59" s="17" t="s">
        <v>104</v>
      </c>
    </row>
    <row r="60" ht="18">
      <c r="A60" s="17" t="s">
        <v>105</v>
      </c>
    </row>
    <row r="61" ht="18">
      <c r="A61" s="17" t="s">
        <v>109</v>
      </c>
    </row>
    <row r="62" ht="18">
      <c r="A62" s="17" t="s">
        <v>106</v>
      </c>
    </row>
  </sheetData>
  <sheetProtection/>
  <mergeCells count="9">
    <mergeCell ref="E57:F57"/>
    <mergeCell ref="A1:F1"/>
    <mergeCell ref="F3:F4"/>
    <mergeCell ref="D3:D4"/>
    <mergeCell ref="E3:E4"/>
    <mergeCell ref="A53:B53"/>
    <mergeCell ref="C3:C4"/>
    <mergeCell ref="A3:A4"/>
    <mergeCell ref="B3:B4"/>
  </mergeCells>
  <printOptions/>
  <pageMargins left="0.4" right="0.17" top="0.32" bottom="0.17" header="0.15748031496062992" footer="0.15748031496062992"/>
  <pageSetup fitToHeight="0" fitToWidth="1" horizontalDpi="600" verticalDpi="600" orientation="portrait" paperSize="9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2017-03-30T14:45:26Z</dcterms:modified>
  <cp:category/>
  <cp:version/>
  <cp:contentType/>
  <cp:contentStatus/>
</cp:coreProperties>
</file>